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mbe\OneDrive\Dokumente\Aufgaben\"/>
    </mc:Choice>
  </mc:AlternateContent>
  <bookViews>
    <workbookView xWindow="0" yWindow="0" windowWidth="23040" windowHeight="8616"/>
  </bookViews>
  <sheets>
    <sheet name="Tabelle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O16" i="1"/>
  <c r="M16" i="1"/>
  <c r="K16" i="1"/>
  <c r="J16" i="1"/>
  <c r="I16" i="1"/>
  <c r="O12" i="1"/>
  <c r="M12" i="1"/>
  <c r="K12" i="1"/>
  <c r="J12" i="1"/>
  <c r="I12" i="1"/>
  <c r="O10" i="1"/>
  <c r="M10" i="1"/>
  <c r="K10" i="1"/>
  <c r="J10" i="1"/>
  <c r="I10" i="1"/>
  <c r="O8" i="1"/>
  <c r="M8" i="1"/>
  <c r="K8" i="1"/>
  <c r="J8" i="1"/>
  <c r="I8" i="1"/>
  <c r="O2" i="1"/>
  <c r="M2" i="1"/>
</calcChain>
</file>

<file path=xl/sharedStrings.xml><?xml version="1.0" encoding="utf-8"?>
<sst xmlns="http://schemas.openxmlformats.org/spreadsheetml/2006/main" count="11" uniqueCount="10">
  <si>
    <t>Nominalzins p.a.</t>
  </si>
  <si>
    <t>… Monaten</t>
  </si>
  <si>
    <t>stetig</t>
  </si>
  <si>
    <t>monatl</t>
  </si>
  <si>
    <t>Linear</t>
  </si>
  <si>
    <t>Einzahlungen nach</t>
  </si>
  <si>
    <t>Effektivzins PAngV</t>
  </si>
  <si>
    <t>monatl.</t>
  </si>
  <si>
    <t>Endkapital</t>
  </si>
  <si>
    <t>Zinsen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</si>
</sst>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0000%"/>
    <numFmt numFmtId="165" formatCode="0.0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165" fontId="0" fillId="0" borderId="0" xfId="2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9" fontId="2" fillId="0" borderId="4" xfId="1" applyNumberFormat="1" applyFont="1" applyBorder="1" applyAlignment="1">
      <alignment horizontal="left"/>
    </xf>
    <xf numFmtId="44" fontId="2" fillId="0" borderId="0" xfId="0" applyNumberFormat="1" applyFont="1"/>
    <xf numFmtId="10" fontId="2" fillId="0" borderId="0" xfId="2" applyNumberFormat="1" applyFont="1"/>
    <xf numFmtId="0" fontId="2" fillId="0" borderId="2" xfId="0" applyFont="1" applyBorder="1"/>
    <xf numFmtId="164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10" fontId="2" fillId="0" borderId="0" xfId="2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1" applyFont="1" applyFill="1"/>
    <xf numFmtId="44" fontId="2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339858</xdr:colOff>
      <xdr:row>16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90500"/>
          <a:ext cx="2717298" cy="309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68580</xdr:colOff>
      <xdr:row>4</xdr:row>
      <xdr:rowOff>171450</xdr:rowOff>
    </xdr:from>
    <xdr:ext cx="121443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9959340" y="918210"/>
              <a:ext cx="1214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1+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%=</m:t>
                    </m:r>
                    <m:func>
                      <m:func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de-DE" sz="1100" b="0" i="0">
                            <a:latin typeface="Cambria Math" panose="02040503050406030204" pitchFamily="18" charset="0"/>
                          </a:rPr>
                          <m:t>exp</m:t>
                        </m:r>
                      </m:fName>
                      <m:e>
                        <m:d>
                          <m:d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3%</m:t>
                            </m:r>
                          </m:e>
                        </m:d>
                      </m:e>
                    </m:func>
                  </m:oMath>
                </m:oMathPara>
              </a14:m>
              <a:endParaRPr lang="de-DE" sz="1100" b="0"/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9959340" y="918210"/>
              <a:ext cx="1214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1+𝑋%=exp⁡(3%)</a:t>
              </a:r>
              <a:endParaRPr lang="de-DE" sz="1100" b="0"/>
            </a:p>
          </xdr:txBody>
        </xdr:sp>
      </mc:Fallback>
    </mc:AlternateContent>
    <xdr:clientData/>
  </xdr:oneCellAnchor>
  <xdr:oneCellAnchor>
    <xdr:from>
      <xdr:col>11</xdr:col>
      <xdr:colOff>259080</xdr:colOff>
      <xdr:row>4</xdr:row>
      <xdr:rowOff>175260</xdr:rowOff>
    </xdr:from>
    <xdr:ext cx="1552284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8542020" y="922020"/>
              <a:ext cx="1552284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1+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%=</m:t>
                    </m:r>
                    <m:sSup>
                      <m:sSup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(1+0,25%)</m:t>
                        </m:r>
                      </m:e>
                      <m:sup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12</m:t>
                        </m:r>
                      </m:sup>
                    </m:sSup>
                  </m:oMath>
                </m:oMathPara>
              </a14:m>
              <a:endParaRPr lang="de-DE" sz="1100" b="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8542020" y="922020"/>
              <a:ext cx="1552284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1+𝑋%=〖(1+0,25%)〗^12</a:t>
              </a:r>
              <a:endParaRPr lang="de-DE" sz="11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O19"/>
  <sheetViews>
    <sheetView showGridLines="0" tabSelected="1" workbookViewId="0">
      <selection activeCell="F2" sqref="F2:O17"/>
    </sheetView>
  </sheetViews>
  <sheetFormatPr baseColWidth="10" defaultRowHeight="14.4" x14ac:dyDescent="0.3"/>
  <cols>
    <col min="1" max="1" width="3.21875" customWidth="1"/>
    <col min="6" max="6" width="17.109375" style="2" bestFit="1" customWidth="1"/>
    <col min="7" max="7" width="1.33203125" customWidth="1"/>
    <col min="8" max="8" width="14" style="1" bestFit="1" customWidth="1"/>
    <col min="9" max="9" width="14" style="3" bestFit="1" customWidth="1"/>
    <col min="10" max="10" width="14" bestFit="1" customWidth="1"/>
    <col min="11" max="11" width="14" style="3" bestFit="1" customWidth="1"/>
    <col min="12" max="12" width="18" style="3" bestFit="1" customWidth="1"/>
    <col min="13" max="13" width="14" style="3" bestFit="1" customWidth="1"/>
    <col min="14" max="14" width="6" style="3" customWidth="1"/>
    <col min="15" max="15" width="14" style="3" bestFit="1" customWidth="1"/>
  </cols>
  <sheetData>
    <row r="1" spans="6:15" ht="15" thickBot="1" x14ac:dyDescent="0.35"/>
    <row r="2" spans="6:15" ht="16.2" thickBot="1" x14ac:dyDescent="0.35">
      <c r="F2" s="5" t="s">
        <v>0</v>
      </c>
      <c r="G2" s="6"/>
      <c r="H2" s="7">
        <v>0.03</v>
      </c>
      <c r="I2" s="8"/>
      <c r="J2" s="9"/>
      <c r="K2" s="8"/>
      <c r="L2" s="10" t="s">
        <v>6</v>
      </c>
      <c r="M2" s="11">
        <f>(1+0.25%)^12-1</f>
        <v>3.0415956913506736E-2</v>
      </c>
      <c r="N2" s="12"/>
      <c r="O2" s="13">
        <f>EXP(H2)-1</f>
        <v>3.0454533953516938E-2</v>
      </c>
    </row>
    <row r="3" spans="6:15" ht="15.6" x14ac:dyDescent="0.3">
      <c r="F3" s="14"/>
      <c r="G3" s="15"/>
      <c r="H3" s="16"/>
      <c r="I3" s="8"/>
      <c r="J3" s="15"/>
      <c r="K3" s="8"/>
      <c r="L3" s="8"/>
      <c r="M3" s="8"/>
      <c r="N3" s="8"/>
      <c r="O3" s="8"/>
    </row>
    <row r="4" spans="6:15" ht="15.6" x14ac:dyDescent="0.3">
      <c r="F4" s="14"/>
      <c r="G4" s="15"/>
      <c r="H4" s="16"/>
      <c r="I4" s="8"/>
      <c r="J4" s="15"/>
      <c r="K4" s="8"/>
      <c r="L4" s="8"/>
      <c r="M4" s="8"/>
      <c r="N4" s="8"/>
      <c r="O4" s="8"/>
    </row>
    <row r="5" spans="6:15" ht="15.6" x14ac:dyDescent="0.3">
      <c r="F5" s="14" t="s">
        <v>5</v>
      </c>
      <c r="G5" s="15"/>
      <c r="H5" s="16"/>
      <c r="I5" s="8"/>
      <c r="J5" s="17">
        <v>2.5000000000000001E-3</v>
      </c>
      <c r="K5" s="8"/>
      <c r="L5" s="8"/>
      <c r="M5" s="14" t="s">
        <v>3</v>
      </c>
      <c r="N5" s="14"/>
      <c r="O5" s="18" t="s">
        <v>2</v>
      </c>
    </row>
    <row r="6" spans="6:15" ht="15.6" x14ac:dyDescent="0.3">
      <c r="F6" s="14" t="s">
        <v>1</v>
      </c>
      <c r="G6" s="15"/>
      <c r="H6" s="16"/>
      <c r="I6" s="18" t="s">
        <v>4</v>
      </c>
      <c r="J6" s="14" t="s">
        <v>7</v>
      </c>
      <c r="K6" s="18" t="s">
        <v>2</v>
      </c>
      <c r="L6" s="18"/>
      <c r="M6" s="8"/>
      <c r="N6" s="8"/>
      <c r="O6" s="8"/>
    </row>
    <row r="7" spans="6:15" ht="15.6" x14ac:dyDescent="0.3">
      <c r="F7" s="14"/>
      <c r="G7" s="15"/>
      <c r="H7" s="16"/>
      <c r="I7" s="8"/>
      <c r="J7" s="15"/>
      <c r="K7" s="8"/>
      <c r="L7" s="8"/>
      <c r="M7" s="8"/>
      <c r="N7" s="8"/>
      <c r="O7" s="8"/>
    </row>
    <row r="8" spans="6:15" ht="15.6" x14ac:dyDescent="0.3">
      <c r="F8" s="19">
        <v>0</v>
      </c>
      <c r="G8" s="20"/>
      <c r="H8" s="21">
        <v>50000</v>
      </c>
      <c r="I8" s="22">
        <f>H8*(1+$H$2*(12-F8)/12)</f>
        <v>51500</v>
      </c>
      <c r="J8" s="22">
        <f>H8*(1+$J$5)^((12-F8))</f>
        <v>51520.797845675334</v>
      </c>
      <c r="K8" s="22">
        <f>H8*EXP($H$2)</f>
        <v>51522.726697675847</v>
      </c>
      <c r="L8" s="22"/>
      <c r="M8" s="22">
        <f>H8*(1+M2)</f>
        <v>51520.797845675334</v>
      </c>
      <c r="N8" s="22"/>
      <c r="O8" s="22">
        <f>H8*(1+O2)</f>
        <v>51522.726697675847</v>
      </c>
    </row>
    <row r="9" spans="6:15" ht="15.6" x14ac:dyDescent="0.3">
      <c r="F9" s="14"/>
      <c r="G9" s="15"/>
      <c r="H9" s="16"/>
      <c r="I9" s="8"/>
      <c r="J9" s="15"/>
      <c r="K9" s="8"/>
      <c r="L9" s="8"/>
      <c r="M9" s="8"/>
      <c r="N9" s="8"/>
      <c r="O9" s="8"/>
    </row>
    <row r="10" spans="6:15" ht="15.6" x14ac:dyDescent="0.3">
      <c r="F10" s="19">
        <v>6</v>
      </c>
      <c r="G10" s="20"/>
      <c r="H10" s="21">
        <v>100000</v>
      </c>
      <c r="I10" s="22">
        <f>H10*(1+$H$2*(12-F10)/12)</f>
        <v>101499.99999999999</v>
      </c>
      <c r="J10" s="22">
        <f>H10*(1+$J$5)^((12-F10))</f>
        <v>101509.40630865232</v>
      </c>
      <c r="K10" s="22">
        <f>H10*EXP($H$2/2)</f>
        <v>101511.30646157189</v>
      </c>
      <c r="L10" s="22"/>
      <c r="M10" s="22">
        <f>H10*(1+M2)^0.5</f>
        <v>101509.40630865235</v>
      </c>
      <c r="N10" s="22"/>
      <c r="O10" s="22">
        <f>ROUND(H10*(1+O2)^0.5,2)</f>
        <v>101511.31</v>
      </c>
    </row>
    <row r="11" spans="6:15" ht="15.6" x14ac:dyDescent="0.3">
      <c r="F11" s="14"/>
      <c r="G11" s="15"/>
      <c r="H11" s="16"/>
      <c r="I11" s="8"/>
      <c r="J11" s="15"/>
      <c r="K11" s="8"/>
      <c r="L11" s="8"/>
      <c r="M11" s="8"/>
      <c r="N11" s="8"/>
      <c r="O11" s="8"/>
    </row>
    <row r="12" spans="6:15" ht="15.6" x14ac:dyDescent="0.3">
      <c r="F12" s="19">
        <v>11</v>
      </c>
      <c r="G12" s="20"/>
      <c r="H12" s="21">
        <v>30000</v>
      </c>
      <c r="I12" s="22">
        <f>H12*(1+$H$2*(12-F12)/12)</f>
        <v>30075</v>
      </c>
      <c r="J12" s="22">
        <f>H12*(1+$J$5)^((12-F12))</f>
        <v>30075</v>
      </c>
      <c r="K12" s="22">
        <f>H12*EXP($H$2/12)</f>
        <v>30075.093828173856</v>
      </c>
      <c r="L12" s="22"/>
      <c r="M12" s="22">
        <f>H12*(1+M2)^((1/12))</f>
        <v>30075</v>
      </c>
      <c r="N12" s="22"/>
      <c r="O12" s="22">
        <f>ROUND(H12*(1+O2)^((1/12)),2)</f>
        <v>30075.09</v>
      </c>
    </row>
    <row r="13" spans="6:15" ht="15.6" x14ac:dyDescent="0.3">
      <c r="F13" s="14"/>
      <c r="G13" s="15"/>
      <c r="H13" s="16"/>
      <c r="I13" s="8"/>
      <c r="J13" s="15"/>
      <c r="K13" s="8"/>
      <c r="L13" s="8"/>
      <c r="M13" s="8"/>
      <c r="N13" s="8"/>
      <c r="O13" s="8"/>
    </row>
    <row r="14" spans="6:15" ht="15.6" x14ac:dyDescent="0.3">
      <c r="F14" s="23"/>
      <c r="G14" s="24"/>
      <c r="H14" s="25"/>
      <c r="I14" s="26"/>
      <c r="J14" s="24"/>
      <c r="K14" s="26"/>
      <c r="L14" s="8"/>
      <c r="M14" s="26"/>
      <c r="N14" s="8"/>
      <c r="O14" s="26"/>
    </row>
    <row r="15" spans="6:15" ht="15.6" x14ac:dyDescent="0.3">
      <c r="F15" s="14"/>
      <c r="G15" s="15"/>
      <c r="H15" s="16"/>
      <c r="I15" s="8"/>
      <c r="J15" s="15"/>
      <c r="K15" s="8"/>
      <c r="L15" s="8"/>
      <c r="M15" s="8"/>
      <c r="N15" s="8"/>
      <c r="O15" s="8"/>
    </row>
    <row r="16" spans="6:15" ht="15.6" x14ac:dyDescent="0.3">
      <c r="F16" s="14" t="s">
        <v>8</v>
      </c>
      <c r="G16" s="15"/>
      <c r="H16" s="16"/>
      <c r="I16" s="8">
        <f>SUM(I5:I15)</f>
        <v>183075</v>
      </c>
      <c r="J16" s="16">
        <f>SUM(J5:J15)</f>
        <v>183105.20665432766</v>
      </c>
      <c r="K16" s="8">
        <f>SUM(K8:K12)</f>
        <v>183109.12698742159</v>
      </c>
      <c r="L16" s="8"/>
      <c r="M16" s="8">
        <f>SUM(M8:M12)</f>
        <v>183105.20415432769</v>
      </c>
      <c r="N16" s="8"/>
      <c r="O16" s="8">
        <f>SUM(O8:O12)</f>
        <v>183109.12669767585</v>
      </c>
    </row>
    <row r="17" spans="6:15" ht="15.6" x14ac:dyDescent="0.3">
      <c r="F17" s="14" t="s">
        <v>9</v>
      </c>
      <c r="G17" s="15"/>
      <c r="H17" s="16"/>
      <c r="I17" s="16">
        <f>I16-180000</f>
        <v>3075</v>
      </c>
      <c r="J17" s="16">
        <f>J16-180000</f>
        <v>3105.2066543276596</v>
      </c>
      <c r="K17" s="16">
        <f>K16-180000</f>
        <v>3109.1269874215941</v>
      </c>
      <c r="L17" s="8"/>
      <c r="M17" s="8"/>
      <c r="N17" s="8"/>
      <c r="O17" s="8"/>
    </row>
    <row r="18" spans="6:15" x14ac:dyDescent="0.3">
      <c r="I18" s="4"/>
      <c r="J18" s="4"/>
    </row>
    <row r="19" spans="6:15" x14ac:dyDescent="0.3">
      <c r="J19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</dc:creator>
  <cp:lastModifiedBy>Lambe</cp:lastModifiedBy>
  <dcterms:created xsi:type="dcterms:W3CDTF">2022-10-19T18:02:47Z</dcterms:created>
  <dcterms:modified xsi:type="dcterms:W3CDTF">2022-10-19T19:29:52Z</dcterms:modified>
</cp:coreProperties>
</file>